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EED1882D-5F87-4DE6-A573-73F3CF4E2F01}" xr6:coauthVersionLast="47" xr6:coauthVersionMax="47" xr10:uidLastSave="{00000000-0000-0000-0000-000000000000}"/>
  <bookViews>
    <workbookView xWindow="60" yWindow="1170" windowWidth="28740" windowHeight="12765" firstSheet="2" activeTab="2" xr2:uid="{00000000-000D-0000-FFFF-FFFF00000000}"/>
  </bookViews>
  <sheets>
    <sheet name="Лист1" sheetId="1" state="hidden" r:id="rId1"/>
    <sheet name="Лист2" sheetId="2" state="hidden" r:id="rId2"/>
    <sheet name="Лицевая часть" sheetId="3" r:id="rId3"/>
    <sheet name="лист согласования" sheetId="4" state="hidden" r:id="rId4"/>
  </sheets>
  <externalReferences>
    <externalReference r:id="rId5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3" l="1"/>
  <c r="C9" i="2" l="1"/>
  <c r="C16" i="1" l="1"/>
  <c r="G4" i="1" l="1"/>
  <c r="G8" i="1" s="1"/>
  <c r="G18" i="1"/>
  <c r="G16" i="1"/>
  <c r="G17" i="1"/>
  <c r="G15" i="1"/>
  <c r="E4" i="1"/>
  <c r="E8" i="1" s="1"/>
  <c r="C17" i="1"/>
  <c r="C18" i="1"/>
  <c r="C15" i="1"/>
  <c r="C4" i="1"/>
  <c r="C8" i="1" s="1"/>
  <c r="D4" i="1"/>
  <c r="D8" i="1" s="1"/>
  <c r="F4" i="1"/>
  <c r="F8" i="1" s="1"/>
  <c r="H8" i="1" l="1"/>
  <c r="D17" i="3" l="1"/>
</calcChain>
</file>

<file path=xl/sharedStrings.xml><?xml version="1.0" encoding="utf-8"?>
<sst xmlns="http://schemas.openxmlformats.org/spreadsheetml/2006/main" count="76" uniqueCount="66">
  <si>
    <t>Обязательства в национальной валюте</t>
  </si>
  <si>
    <t>Обязательства в иностранной валюте, в том числе:</t>
  </si>
  <si>
    <t>в российских рублях</t>
  </si>
  <si>
    <t>в долларах США</t>
  </si>
  <si>
    <t>в евро</t>
  </si>
  <si>
    <t>ВСЕГО</t>
  </si>
  <si>
    <t>Страхование</t>
  </si>
  <si>
    <t>Собственный капитал</t>
  </si>
  <si>
    <t>Государственная гарантия</t>
  </si>
  <si>
    <t>Собственный капитал, тыс. тенге</t>
  </si>
  <si>
    <t>Государственная гарантия, тыс. тенге</t>
  </si>
  <si>
    <t>Страхование, тыс. тенге</t>
  </si>
  <si>
    <t>Исходящие обязательства переданные Обществом на перестрахование, тыс тенге</t>
  </si>
  <si>
    <t>На 1 января 2021 года</t>
  </si>
  <si>
    <t>Исходящее перестрахование</t>
  </si>
  <si>
    <t>евро</t>
  </si>
  <si>
    <t>итог в тенге</t>
  </si>
  <si>
    <t>курс на 31.12.2020</t>
  </si>
  <si>
    <t>Входящие обязательства переданные Обществу на перестрахование, тыс. тенге</t>
  </si>
  <si>
    <t>Входящее перестрахование</t>
  </si>
  <si>
    <t>$</t>
  </si>
  <si>
    <t>тенге</t>
  </si>
  <si>
    <t>доллар</t>
  </si>
  <si>
    <t>рубль</t>
  </si>
  <si>
    <t>ИТОГ</t>
  </si>
  <si>
    <t>Сумма, тыс. тенге</t>
  </si>
  <si>
    <t>Свободный объем емкости</t>
  </si>
  <si>
    <t>Исходящие обязательства переданные Обществом на перестрахование</t>
  </si>
  <si>
    <t>Показатели</t>
  </si>
  <si>
    <t>Обязательства, принятые Обществом во входящее перестрахование</t>
  </si>
  <si>
    <t>________      _______</t>
  </si>
  <si>
    <t>________</t>
  </si>
  <si>
    <t xml:space="preserve">Лист согласования: </t>
  </si>
  <si>
    <t>№</t>
  </si>
  <si>
    <t>Должность</t>
  </si>
  <si>
    <t>Ф.И.О.</t>
  </si>
  <si>
    <t>Подпись</t>
  </si>
  <si>
    <t>Дата</t>
  </si>
  <si>
    <t>Директор 
Департамента перестрахования</t>
  </si>
  <si>
    <t>Молдабаева А.</t>
  </si>
  <si>
    <t>Специалист сектора аутсорсинг</t>
  </si>
  <si>
    <t>Гладышева М.</t>
  </si>
  <si>
    <t>Мукажанов К.</t>
  </si>
  <si>
    <t>Директор
Департамента  страхования</t>
  </si>
  <si>
    <t>signature            date</t>
  </si>
  <si>
    <t>signature</t>
  </si>
  <si>
    <t>Parameters</t>
  </si>
  <si>
    <t>Final amount</t>
  </si>
  <si>
    <t>('000 KZT)</t>
  </si>
  <si>
    <t>Total</t>
  </si>
  <si>
    <t>State guarantee</t>
  </si>
  <si>
    <t>Equity capital</t>
  </si>
  <si>
    <t>Liabilities assumed under insurance</t>
  </si>
  <si>
    <t>Outgoing liabilities transferred to reinsurance*</t>
  </si>
  <si>
    <t>Export Insurance Company KazakhExport JSC (Re)Insurance Organization, Islamic (Re)Insurance Organization</t>
  </si>
  <si>
    <t>Name Export Insurance Company KazakhExport JSC</t>
  </si>
  <si>
    <t xml:space="preserve">Telephone 87172-95-56-56  </t>
  </si>
  <si>
    <t xml:space="preserve">Chief Accountant Sartkozhinova Zh.K. </t>
  </si>
  <si>
    <t xml:space="preserve">                         surname, given name and patronymic name (if any)</t>
  </si>
  <si>
    <t>Size of Insurance Liability Portfolio</t>
  </si>
  <si>
    <t>Liabilities assumed  under incoming reinsurance</t>
  </si>
  <si>
    <t>Address Magilik Yel avenue, building 55A</t>
  </si>
  <si>
    <t>Email address info@kazakhexport.kz</t>
  </si>
  <si>
    <t>* - Outgoing liabilities transferred to reinsurance to insurance organizations with at least 'A-' rating from Standard &amp; Poor's or a relevant equivalent rating from Moody's Investors Service and Fitch Ratings</t>
  </si>
  <si>
    <t>as of '1' July 2022</t>
  </si>
  <si>
    <t>Chairman of the Executive Board Kaligazin A.E.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</si>
</sst>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3" fontId="0" fillId="0" borderId="0" xfId="1" applyFont="1"/>
    <xf numFmtId="0" fontId="0" fillId="0" borderId="0" xfId="0" applyAlignment="1">
      <alignment wrapText="1"/>
    </xf>
    <xf numFmtId="0" fontId="0" fillId="0" borderId="3" xfId="0" applyBorder="1"/>
    <xf numFmtId="43" fontId="0" fillId="0" borderId="3" xfId="1" applyFont="1" applyBorder="1"/>
    <xf numFmtId="164" fontId="0" fillId="0" borderId="3" xfId="0" applyNumberFormat="1" applyBorder="1"/>
    <xf numFmtId="43" fontId="2" fillId="0" borderId="2" xfId="1" applyFont="1" applyBorder="1" applyAlignment="1">
      <alignment vertical="center"/>
    </xf>
    <xf numFmtId="43" fontId="2" fillId="2" borderId="2" xfId="1" applyFont="1" applyFill="1" applyBorder="1" applyAlignment="1">
      <alignment vertical="center"/>
    </xf>
    <xf numFmtId="43" fontId="2" fillId="0" borderId="0" xfId="1" applyFont="1" applyFill="1" applyBorder="1" applyAlignment="1">
      <alignment vertical="center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43" fontId="3" fillId="4" borderId="2" xfId="1" applyFont="1" applyFill="1" applyBorder="1" applyAlignment="1">
      <alignment vertical="center"/>
    </xf>
    <xf numFmtId="0" fontId="6" fillId="0" borderId="0" xfId="2" applyFont="1" applyFill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9" xfId="0" applyFont="1" applyBorder="1" applyAlignment="1">
      <alignment vertical="center" wrapText="1"/>
    </xf>
    <xf numFmtId="0" fontId="0" fillId="0" borderId="0" xfId="0" applyAlignment="1"/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/>
    </xf>
    <xf numFmtId="43" fontId="10" fillId="0" borderId="3" xfId="1" applyFont="1" applyBorder="1" applyAlignment="1">
      <alignment horizontal="center" vertical="center"/>
    </xf>
    <xf numFmtId="43" fontId="10" fillId="0" borderId="3" xfId="1" applyFont="1" applyBorder="1"/>
    <xf numFmtId="43" fontId="12" fillId="0" borderId="3" xfId="1" applyFont="1" applyBorder="1"/>
    <xf numFmtId="0" fontId="10" fillId="0" borderId="0" xfId="0" applyFont="1" applyBorder="1" applyAlignment="1">
      <alignment horizontal="left"/>
    </xf>
    <xf numFmtId="43" fontId="10" fillId="0" borderId="0" xfId="1" applyFont="1" applyBorder="1"/>
    <xf numFmtId="0" fontId="10" fillId="0" borderId="0" xfId="0" applyFont="1" applyBorder="1"/>
    <xf numFmtId="0" fontId="10" fillId="0" borderId="11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43" fontId="10" fillId="0" borderId="13" xfId="1" applyFont="1" applyBorder="1"/>
    <xf numFmtId="43" fontId="10" fillId="0" borderId="3" xfId="1" applyFont="1" applyFill="1" applyBorder="1"/>
    <xf numFmtId="43" fontId="12" fillId="0" borderId="3" xfId="1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43" fontId="12" fillId="0" borderId="0" xfId="1" applyFont="1" applyBorder="1"/>
    <xf numFmtId="164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/>
    </xf>
    <xf numFmtId="43" fontId="10" fillId="0" borderId="3" xfId="1" applyFont="1" applyFill="1" applyBorder="1" applyAlignment="1">
      <alignment horizontal="right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77;&#1087;&#1072;&#1088;&#1090;&#1072;&#1084;&#1077;&#1085;&#1090;%20&#1089;&#1090;&#1088;&#1072;&#1093;&#1086;&#1074;&#1072;&#1085;&#1080;&#1103;/&#1052;&#1072;&#1088;&#1080;&#1085;&#1072;%20&#1043;&#1083;&#1072;&#1076;&#1099;&#1096;&#1077;&#1074;&#1072;/&#1054;&#1090;&#1095;&#1077;&#1090;&#1099;%20&#1074;%20&#1041;&#1072;&#1081;&#1090;&#1077;&#1088;&#1077;&#1082;/&#1045;&#1046;&#1045;&#1050;&#1042;&#1040;&#1056;&#1058;&#1040;&#1051;&#1068;&#1053;&#1054;%20&#1044;&#1051;&#1071;%20&#1057;&#1040;&#1049;&#1058;&#1040;%20&#1054;&#1090;&#1095;&#1077;&#1090;%20&#1087;&#1086;%20&#1075;&#1086;&#1089;%20&#1075;&#1072;&#1088;&#1072;&#1085;&#1090;&#1080;&#1080;/5.%20&#1085;&#1072;%201%20&#1103;&#1085;&#1074;&#1072;&#1088;&#1103;%202022/&#1056;&#1072;&#1079;&#1084;&#1077;&#1088;%20&#1087;&#1086;&#1088;&#1090;&#1092;&#1077;&#1083;&#1103;%20&#1089;&#1090;&#1088;&#1072;&#1093;&#1086;&#1074;&#1099;&#1093;%20&#1086;&#1073;&#1103;&#1079;&#1072;&#1090;&#1077;&#1083;&#1100;&#1089;&#1090;&#1074;%20&#1087;&#1086;%20&#1089;&#1086;&#1089;&#1090;&#1086;&#1103;&#1085;&#1080;&#1102;%20&#1085;&#1072;%2001%20&#1103;&#1085;&#1074;&#1072;&#1088;&#1103;%202022%20&#1075;.-%20&#1088;&#1091;&#1089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цевая часть"/>
      <sheetName val="Лист3"/>
      <sheetName val="лист согласования"/>
    </sheetNames>
    <sheetDataSet>
      <sheetData sheetId="0"/>
      <sheetData sheetId="1"/>
      <sheetData sheetId="2">
        <row r="10">
          <cell r="D10">
            <v>114318830</v>
          </cell>
        </row>
        <row r="12">
          <cell r="D12">
            <v>316518830</v>
          </cell>
        </row>
        <row r="17">
          <cell r="D17">
            <v>276617858.70920587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workbookViewId="0">
      <selection activeCell="G15" sqref="G15:G18"/>
    </sheetView>
  </sheetViews>
  <sheetFormatPr defaultRowHeight="15" x14ac:dyDescent="0.25"/>
  <cols>
    <col min="2" max="2" width="50.5703125" bestFit="1" customWidth="1"/>
    <col min="3" max="3" width="21.42578125" customWidth="1"/>
    <col min="4" max="4" width="25.85546875" customWidth="1"/>
    <col min="5" max="5" width="28.42578125" customWidth="1"/>
    <col min="6" max="6" width="18.28515625" customWidth="1"/>
    <col min="7" max="7" width="27.7109375" customWidth="1"/>
    <col min="8" max="8" width="15.42578125" bestFit="1" customWidth="1"/>
  </cols>
  <sheetData>
    <row r="1" spans="1:8" ht="16.5" thickBot="1" x14ac:dyDescent="0.3">
      <c r="B1" s="3" t="s">
        <v>13</v>
      </c>
    </row>
    <row r="2" spans="1:8" s="5" customFormat="1" ht="63.75" thickBot="1" x14ac:dyDescent="0.3">
      <c r="C2" s="1" t="s">
        <v>9</v>
      </c>
      <c r="D2" s="1" t="s">
        <v>10</v>
      </c>
      <c r="E2" s="1" t="s">
        <v>12</v>
      </c>
      <c r="F2" s="1" t="s">
        <v>11</v>
      </c>
      <c r="G2" s="1" t="s">
        <v>18</v>
      </c>
      <c r="H2" s="1" t="s">
        <v>24</v>
      </c>
    </row>
    <row r="3" spans="1:8" ht="16.5" thickBot="1" x14ac:dyDescent="0.3">
      <c r="B3" s="2" t="s">
        <v>0</v>
      </c>
      <c r="C3" s="9">
        <v>109606637</v>
      </c>
      <c r="D3" s="9">
        <v>102000000</v>
      </c>
      <c r="E3" s="9">
        <v>0</v>
      </c>
      <c r="F3" s="9">
        <v>128707386.45</v>
      </c>
      <c r="G3" s="9">
        <v>0</v>
      </c>
      <c r="H3" s="9"/>
    </row>
    <row r="4" spans="1:8" ht="16.5" thickBot="1" x14ac:dyDescent="0.3">
      <c r="B4" s="3" t="s">
        <v>1</v>
      </c>
      <c r="C4" s="9">
        <f t="shared" ref="C4:D4" si="0">C5+C6+C7</f>
        <v>0</v>
      </c>
      <c r="D4" s="9">
        <f t="shared" si="0"/>
        <v>0</v>
      </c>
      <c r="E4" s="9">
        <f>E5+E6+E7</f>
        <v>820853.152</v>
      </c>
      <c r="F4" s="9">
        <f>F5+F6+F7</f>
        <v>48111978.189999998</v>
      </c>
      <c r="G4" s="9">
        <f>G5+G6+G7</f>
        <v>2756766.5522077</v>
      </c>
      <c r="H4" s="9"/>
    </row>
    <row r="5" spans="1:8" ht="16.5" thickBot="1" x14ac:dyDescent="0.3">
      <c r="B5" s="3" t="s">
        <v>2</v>
      </c>
      <c r="C5" s="9">
        <v>0</v>
      </c>
      <c r="D5" s="9">
        <v>0</v>
      </c>
      <c r="E5" s="9">
        <v>0</v>
      </c>
      <c r="F5" s="9">
        <v>11845395.57</v>
      </c>
      <c r="G5" s="9">
        <v>2654370</v>
      </c>
      <c r="H5" s="9"/>
    </row>
    <row r="6" spans="1:8" ht="16.5" thickBot="1" x14ac:dyDescent="0.3">
      <c r="B6" s="3" t="s">
        <v>3</v>
      </c>
      <c r="C6" s="9">
        <v>0</v>
      </c>
      <c r="D6" s="9">
        <v>0</v>
      </c>
      <c r="E6" s="9">
        <v>0</v>
      </c>
      <c r="F6" s="9">
        <v>27986611.48</v>
      </c>
      <c r="G6" s="9">
        <v>102396.55220769999</v>
      </c>
      <c r="H6" s="9"/>
    </row>
    <row r="7" spans="1:8" ht="16.5" thickBot="1" x14ac:dyDescent="0.3">
      <c r="B7" s="3" t="s">
        <v>4</v>
      </c>
      <c r="C7" s="9">
        <v>0</v>
      </c>
      <c r="D7" s="9">
        <v>0</v>
      </c>
      <c r="E7" s="9">
        <v>820853.152</v>
      </c>
      <c r="F7" s="9">
        <v>8279971.1399999997</v>
      </c>
      <c r="G7" s="9">
        <v>0</v>
      </c>
      <c r="H7" s="9"/>
    </row>
    <row r="8" spans="1:8" ht="16.5" thickBot="1" x14ac:dyDescent="0.3">
      <c r="B8" s="3" t="s">
        <v>5</v>
      </c>
      <c r="C8" s="9">
        <f>C3+C4</f>
        <v>109606637</v>
      </c>
      <c r="D8" s="9">
        <f>D3+D4</f>
        <v>102000000</v>
      </c>
      <c r="E8" s="9">
        <f>E3+E4</f>
        <v>820853.152</v>
      </c>
      <c r="F8" s="9">
        <f>F3+F4</f>
        <v>176819364.63999999</v>
      </c>
      <c r="G8" s="9">
        <f>G3+G4</f>
        <v>2756766.5522077</v>
      </c>
      <c r="H8" s="10">
        <f>C8+D8+E8-F8-G8</f>
        <v>32851358.959792323</v>
      </c>
    </row>
    <row r="10" spans="1:8" ht="15.75" x14ac:dyDescent="0.25">
      <c r="D10" s="11"/>
    </row>
    <row r="11" spans="1:8" x14ac:dyDescent="0.25">
      <c r="D11" s="4"/>
      <c r="E11" s="4"/>
    </row>
    <row r="14" spans="1:8" x14ac:dyDescent="0.25">
      <c r="A14" s="6"/>
      <c r="B14" s="6" t="s">
        <v>14</v>
      </c>
      <c r="C14" s="6" t="s">
        <v>16</v>
      </c>
      <c r="E14" s="6"/>
      <c r="F14" s="6" t="s">
        <v>19</v>
      </c>
      <c r="G14" s="6" t="s">
        <v>16</v>
      </c>
    </row>
    <row r="15" spans="1:8" x14ac:dyDescent="0.25">
      <c r="A15" s="6" t="s">
        <v>15</v>
      </c>
      <c r="B15" s="7">
        <v>113600</v>
      </c>
      <c r="C15" s="8">
        <f>B15*$B$21</f>
        <v>58632368</v>
      </c>
      <c r="E15" s="12" t="s">
        <v>20</v>
      </c>
      <c r="F15" s="7">
        <v>24041.97</v>
      </c>
      <c r="G15" s="8">
        <f>F15*$B$22</f>
        <v>10114697.1987</v>
      </c>
    </row>
    <row r="16" spans="1:8" x14ac:dyDescent="0.25">
      <c r="A16" s="6" t="s">
        <v>15</v>
      </c>
      <c r="B16" s="7">
        <v>908800</v>
      </c>
      <c r="C16" s="8">
        <f>B16*$B$21</f>
        <v>469058944</v>
      </c>
      <c r="E16" s="12" t="s">
        <v>20</v>
      </c>
      <c r="F16" s="7">
        <v>159379.29999999999</v>
      </c>
      <c r="G16" s="8">
        <f t="shared" ref="G16:G17" si="1">F16*$B$22</f>
        <v>67052465.302999988</v>
      </c>
    </row>
    <row r="17" spans="1:7" x14ac:dyDescent="0.25">
      <c r="A17" s="6" t="s">
        <v>15</v>
      </c>
      <c r="B17" s="7">
        <v>340800</v>
      </c>
      <c r="C17" s="8">
        <f t="shared" ref="C17:C18" si="2">B17*$B$21</f>
        <v>175897104</v>
      </c>
      <c r="E17" s="12" t="s">
        <v>20</v>
      </c>
      <c r="F17" s="7">
        <v>59968.6</v>
      </c>
      <c r="G17" s="8">
        <f t="shared" si="1"/>
        <v>25229389.705999997</v>
      </c>
    </row>
    <row r="18" spans="1:7" x14ac:dyDescent="0.25">
      <c r="A18" s="6" t="s">
        <v>15</v>
      </c>
      <c r="B18" s="7">
        <v>227200</v>
      </c>
      <c r="C18" s="8">
        <f t="shared" si="2"/>
        <v>117264736</v>
      </c>
      <c r="E18" s="13" t="s">
        <v>21</v>
      </c>
      <c r="F18" s="7">
        <v>469800000</v>
      </c>
      <c r="G18" s="8">
        <f>F18*B23</f>
        <v>2654370000</v>
      </c>
    </row>
    <row r="20" spans="1:7" x14ac:dyDescent="0.25">
      <c r="A20" t="s">
        <v>17</v>
      </c>
    </row>
    <row r="21" spans="1:7" x14ac:dyDescent="0.25">
      <c r="A21" t="s">
        <v>15</v>
      </c>
      <c r="B21">
        <v>516.13</v>
      </c>
    </row>
    <row r="22" spans="1:7" x14ac:dyDescent="0.25">
      <c r="A22" t="s">
        <v>22</v>
      </c>
      <c r="B22">
        <v>420.71</v>
      </c>
    </row>
    <row r="23" spans="1:7" x14ac:dyDescent="0.25">
      <c r="A23" t="s">
        <v>23</v>
      </c>
      <c r="B23">
        <v>5.65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9"/>
  <sheetViews>
    <sheetView workbookViewId="0">
      <selection activeCell="C8" sqref="C8"/>
    </sheetView>
  </sheetViews>
  <sheetFormatPr defaultRowHeight="15" x14ac:dyDescent="0.25"/>
  <cols>
    <col min="2" max="2" width="80" bestFit="1" customWidth="1"/>
    <col min="3" max="3" width="23.42578125" bestFit="1" customWidth="1"/>
  </cols>
  <sheetData>
    <row r="1" spans="2:3" ht="15.75" thickBot="1" x14ac:dyDescent="0.3"/>
    <row r="2" spans="2:3" ht="16.5" thickBot="1" x14ac:dyDescent="0.3">
      <c r="C2" s="14" t="s">
        <v>13</v>
      </c>
    </row>
    <row r="3" spans="2:3" ht="16.5" thickBot="1" x14ac:dyDescent="0.3">
      <c r="B3" s="14" t="s">
        <v>28</v>
      </c>
      <c r="C3" s="14" t="s">
        <v>25</v>
      </c>
    </row>
    <row r="4" spans="2:3" ht="16.5" thickBot="1" x14ac:dyDescent="0.3">
      <c r="B4" s="2" t="s">
        <v>7</v>
      </c>
      <c r="C4" s="9">
        <v>109606637</v>
      </c>
    </row>
    <row r="5" spans="2:3" ht="16.5" thickBot="1" x14ac:dyDescent="0.3">
      <c r="B5" s="2" t="s">
        <v>8</v>
      </c>
      <c r="C5" s="9">
        <v>102000000</v>
      </c>
    </row>
    <row r="6" spans="2:3" ht="16.5" thickBot="1" x14ac:dyDescent="0.3">
      <c r="B6" s="2" t="s">
        <v>27</v>
      </c>
      <c r="C6" s="9">
        <v>6446542.8159999996</v>
      </c>
    </row>
    <row r="7" spans="2:3" ht="16.5" thickBot="1" x14ac:dyDescent="0.3">
      <c r="B7" s="2" t="s">
        <v>6</v>
      </c>
      <c r="C7" s="9">
        <v>176780361.18979719</v>
      </c>
    </row>
    <row r="8" spans="2:3" ht="16.5" thickBot="1" x14ac:dyDescent="0.3">
      <c r="B8" s="2" t="s">
        <v>29</v>
      </c>
      <c r="C8" s="9">
        <v>2742721.2301817001</v>
      </c>
    </row>
    <row r="9" spans="2:3" ht="16.5" thickBot="1" x14ac:dyDescent="0.3">
      <c r="B9" s="15" t="s">
        <v>26</v>
      </c>
      <c r="C9" s="16">
        <f>C4+C5+C6-C7-C8</f>
        <v>38530097.39602109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4:F30"/>
  <sheetViews>
    <sheetView tabSelected="1" view="pageBreakPreview" zoomScale="80" zoomScaleNormal="55" zoomScaleSheetLayoutView="80" workbookViewId="0">
      <selection activeCell="F19" sqref="F19"/>
    </sheetView>
  </sheetViews>
  <sheetFormatPr defaultColWidth="8.85546875" defaultRowHeight="15" x14ac:dyDescent="0.25"/>
  <cols>
    <col min="1" max="1" width="8.85546875" style="18"/>
    <col min="2" max="2" width="64.7109375" style="18" bestFit="1" customWidth="1"/>
    <col min="3" max="3" width="14.85546875" style="18" customWidth="1"/>
    <col min="4" max="4" width="40.5703125" style="18" customWidth="1"/>
    <col min="5" max="5" width="8.85546875" style="18"/>
    <col min="6" max="6" width="15.7109375" style="18" bestFit="1" customWidth="1"/>
    <col min="7" max="16384" width="8.85546875" style="18"/>
  </cols>
  <sheetData>
    <row r="4" spans="2:4" s="31" customFormat="1" ht="20.25" x14ac:dyDescent="0.3">
      <c r="B4" s="55" t="s">
        <v>59</v>
      </c>
      <c r="C4" s="55"/>
      <c r="D4" s="55"/>
    </row>
    <row r="5" spans="2:4" s="31" customFormat="1" ht="60" customHeight="1" x14ac:dyDescent="0.3">
      <c r="B5" s="56" t="s">
        <v>54</v>
      </c>
      <c r="C5" s="56"/>
      <c r="D5" s="56"/>
    </row>
    <row r="6" spans="2:4" s="31" customFormat="1" ht="20.25" x14ac:dyDescent="0.3">
      <c r="B6" s="55" t="s">
        <v>64</v>
      </c>
      <c r="C6" s="55"/>
      <c r="D6" s="55"/>
    </row>
    <row r="7" spans="2:4" x14ac:dyDescent="0.25">
      <c r="B7" s="19"/>
      <c r="C7" s="19"/>
      <c r="D7" s="19"/>
    </row>
    <row r="8" spans="2:4" s="30" customFormat="1" ht="18.75" x14ac:dyDescent="0.3">
      <c r="D8" s="32" t="s">
        <v>48</v>
      </c>
    </row>
    <row r="9" spans="2:4" s="30" customFormat="1" ht="18.75" x14ac:dyDescent="0.3">
      <c r="B9" s="53" t="s">
        <v>46</v>
      </c>
      <c r="C9" s="54"/>
      <c r="D9" s="33" t="s">
        <v>47</v>
      </c>
    </row>
    <row r="10" spans="2:4" s="30" customFormat="1" ht="18.75" x14ac:dyDescent="0.3">
      <c r="B10" s="49" t="s">
        <v>51</v>
      </c>
      <c r="C10" s="50"/>
      <c r="D10" s="34">
        <v>114517222</v>
      </c>
    </row>
    <row r="11" spans="2:4" s="30" customFormat="1" ht="18.75" x14ac:dyDescent="0.3">
      <c r="B11" s="49" t="s">
        <v>50</v>
      </c>
      <c r="C11" s="50"/>
      <c r="D11" s="34">
        <v>202200000</v>
      </c>
    </row>
    <row r="12" spans="2:4" s="30" customFormat="1" ht="18.75" x14ac:dyDescent="0.3">
      <c r="B12" s="51" t="s">
        <v>49</v>
      </c>
      <c r="C12" s="52"/>
      <c r="D12" s="35">
        <f>'[1]Лицевая часть'!$D$12</f>
        <v>316518830</v>
      </c>
    </row>
    <row r="13" spans="2:4" s="38" customFormat="1" ht="18.75" x14ac:dyDescent="0.3">
      <c r="B13" s="36"/>
      <c r="C13" s="36"/>
      <c r="D13" s="37"/>
    </row>
    <row r="14" spans="2:4" s="30" customFormat="1" ht="18.75" x14ac:dyDescent="0.3">
      <c r="B14" s="39" t="s">
        <v>52</v>
      </c>
      <c r="C14" s="40"/>
      <c r="D14" s="41">
        <v>277627692.13319302</v>
      </c>
    </row>
    <row r="15" spans="2:4" s="30" customFormat="1" ht="18.75" x14ac:dyDescent="0.3">
      <c r="B15" s="49" t="s">
        <v>60</v>
      </c>
      <c r="C15" s="50"/>
      <c r="D15" s="42">
        <v>4584567.0274061998</v>
      </c>
    </row>
    <row r="16" spans="2:4" s="30" customFormat="1" ht="18.75" x14ac:dyDescent="0.3">
      <c r="B16" s="49" t="s">
        <v>53</v>
      </c>
      <c r="C16" s="50"/>
      <c r="D16" s="58">
        <v>-32883871.2369234</v>
      </c>
    </row>
    <row r="17" spans="2:6" s="30" customFormat="1" ht="18.75" x14ac:dyDescent="0.3">
      <c r="B17" s="51" t="s">
        <v>49</v>
      </c>
      <c r="C17" s="52"/>
      <c r="D17" s="43">
        <f>'[1]Лицевая часть'!$D$17</f>
        <v>276617858.70920587</v>
      </c>
    </row>
    <row r="18" spans="2:6" s="30" customFormat="1" ht="18.75" x14ac:dyDescent="0.3">
      <c r="B18" s="44"/>
      <c r="C18" s="44"/>
      <c r="D18" s="45"/>
    </row>
    <row r="19" spans="2:6" s="30" customFormat="1" ht="18.75" x14ac:dyDescent="0.3">
      <c r="B19" s="48" t="s">
        <v>63</v>
      </c>
      <c r="C19" s="48"/>
      <c r="D19" s="48"/>
      <c r="F19" s="46"/>
    </row>
    <row r="20" spans="2:6" s="30" customFormat="1" ht="18.75" x14ac:dyDescent="0.3">
      <c r="B20" s="48"/>
      <c r="C20" s="48"/>
      <c r="D20" s="48"/>
    </row>
    <row r="21" spans="2:6" s="30" customFormat="1" ht="18.75" x14ac:dyDescent="0.3"/>
    <row r="22" spans="2:6" s="47" customFormat="1" ht="37.5" x14ac:dyDescent="0.3">
      <c r="B22" s="47" t="s">
        <v>55</v>
      </c>
      <c r="D22" s="47" t="s">
        <v>61</v>
      </c>
    </row>
    <row r="23" spans="2:6" s="30" customFormat="1" ht="18.75" x14ac:dyDescent="0.3">
      <c r="B23" s="30" t="s">
        <v>56</v>
      </c>
    </row>
    <row r="24" spans="2:6" s="30" customFormat="1" ht="18.75" x14ac:dyDescent="0.3">
      <c r="B24" s="30" t="s">
        <v>62</v>
      </c>
    </row>
    <row r="25" spans="2:6" s="30" customFormat="1" ht="18.75" x14ac:dyDescent="0.3"/>
    <row r="26" spans="2:6" s="30" customFormat="1" ht="18.75" x14ac:dyDescent="0.3">
      <c r="B26" s="30" t="s">
        <v>57</v>
      </c>
      <c r="D26" s="30" t="s">
        <v>30</v>
      </c>
    </row>
    <row r="27" spans="2:6" s="30" customFormat="1" ht="18.75" x14ac:dyDescent="0.3">
      <c r="B27" s="30" t="s">
        <v>58</v>
      </c>
      <c r="D27" s="17" t="s">
        <v>44</v>
      </c>
    </row>
    <row r="28" spans="2:6" s="30" customFormat="1" ht="18.75" x14ac:dyDescent="0.3">
      <c r="D28" s="17"/>
    </row>
    <row r="29" spans="2:6" s="30" customFormat="1" ht="18.75" x14ac:dyDescent="0.3">
      <c r="B29" s="30" t="s">
        <v>65</v>
      </c>
      <c r="D29" s="17" t="s">
        <v>31</v>
      </c>
    </row>
    <row r="30" spans="2:6" s="30" customFormat="1" ht="18.75" x14ac:dyDescent="0.3">
      <c r="B30" s="30" t="s">
        <v>58</v>
      </c>
      <c r="D30" s="17" t="s">
        <v>45</v>
      </c>
    </row>
  </sheetData>
  <mergeCells count="11">
    <mergeCell ref="B19:D20"/>
    <mergeCell ref="B15:C15"/>
    <mergeCell ref="B17:C17"/>
    <mergeCell ref="B9:C9"/>
    <mergeCell ref="B4:D4"/>
    <mergeCell ref="B5:D5"/>
    <mergeCell ref="B6:D6"/>
    <mergeCell ref="B10:C10"/>
    <mergeCell ref="B11:C11"/>
    <mergeCell ref="B16:C16"/>
    <mergeCell ref="B12:C12"/>
  </mergeCells>
  <pageMargins left="0.7" right="0.7" top="0.75" bottom="0.75" header="0.3" footer="0.3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F7"/>
  <sheetViews>
    <sheetView workbookViewId="0">
      <selection activeCell="D13" sqref="D13"/>
    </sheetView>
  </sheetViews>
  <sheetFormatPr defaultRowHeight="15" x14ac:dyDescent="0.25"/>
  <cols>
    <col min="2" max="2" width="3.28515625" bestFit="1" customWidth="1"/>
    <col min="3" max="3" width="79.85546875" bestFit="1" customWidth="1"/>
    <col min="4" max="4" width="16.28515625" bestFit="1" customWidth="1"/>
    <col min="5" max="5" width="13.85546875" customWidth="1"/>
    <col min="6" max="6" width="14.28515625" customWidth="1"/>
  </cols>
  <sheetData>
    <row r="2" spans="2:6" ht="15.75" x14ac:dyDescent="0.25">
      <c r="B2" s="57" t="s">
        <v>32</v>
      </c>
      <c r="C2" s="57"/>
      <c r="D2" s="22"/>
      <c r="E2" s="22"/>
      <c r="F2" s="22"/>
    </row>
    <row r="3" spans="2:6" ht="16.5" thickBot="1" x14ac:dyDescent="0.3">
      <c r="B3" s="20"/>
      <c r="C3" s="22"/>
      <c r="D3" s="22"/>
      <c r="E3" s="22"/>
      <c r="F3" s="22"/>
    </row>
    <row r="4" spans="2:6" ht="16.5" thickBot="1" x14ac:dyDescent="0.3">
      <c r="B4" s="23" t="s">
        <v>33</v>
      </c>
      <c r="C4" s="24" t="s">
        <v>34</v>
      </c>
      <c r="D4" s="24" t="s">
        <v>35</v>
      </c>
      <c r="E4" s="24" t="s">
        <v>36</v>
      </c>
      <c r="F4" s="24" t="s">
        <v>37</v>
      </c>
    </row>
    <row r="5" spans="2:6" ht="32.25" thickBot="1" x14ac:dyDescent="0.3">
      <c r="B5" s="28">
        <v>1</v>
      </c>
      <c r="C5" s="29" t="s">
        <v>43</v>
      </c>
      <c r="D5" s="27" t="s">
        <v>42</v>
      </c>
      <c r="E5" s="27"/>
      <c r="F5" s="27"/>
    </row>
    <row r="6" spans="2:6" ht="32.25" thickBot="1" x14ac:dyDescent="0.3">
      <c r="B6" s="26">
        <v>2</v>
      </c>
      <c r="C6" s="21" t="s">
        <v>38</v>
      </c>
      <c r="D6" s="27" t="s">
        <v>39</v>
      </c>
      <c r="E6" s="27"/>
      <c r="F6" s="27"/>
    </row>
    <row r="7" spans="2:6" ht="16.5" thickBot="1" x14ac:dyDescent="0.3">
      <c r="B7" s="26">
        <v>3</v>
      </c>
      <c r="C7" s="25" t="s">
        <v>40</v>
      </c>
      <c r="D7" s="27" t="s">
        <v>41</v>
      </c>
      <c r="E7" s="27"/>
      <c r="F7" s="27"/>
    </row>
  </sheetData>
  <mergeCells count="1">
    <mergeCell ref="B2:C2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Лицевая часть</vt:lpstr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2022-07-11T13:13:09Z</dcterms:modified>
</cp:coreProperties>
</file>