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60" yWindow="2832" windowWidth="28740" windowHeight="12768" firstSheet="2" activeTab="2"/>
  </bookViews>
  <sheets>
    <sheet name="Лист1" sheetId="1" state="hidden" r:id="rId1"/>
    <sheet name="Лист2" sheetId="2" state="hidden" r:id="rId2"/>
    <sheet name="Лицевая часть" sheetId="3" r:id="rId3"/>
    <sheet name="лист согласования" sheetId="4" state="hidden" r:id="rId4"/>
  </sheets>
  <definedNames>
    <definedName name="_xlnm.Print_Area" localSheetId="2">'Лицевая часть'!$A$1:$D$30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3" l="1"/>
  <c r="D17" i="3"/>
  <c r="C9" i="2" l="1"/>
  <c r="C16" i="1" l="1"/>
  <c r="G4" i="1" l="1"/>
  <c r="G8" i="1"/>
  <c r="G18" i="1"/>
  <c r="G16" i="1"/>
  <c r="G17" i="1"/>
  <c r="G15" i="1"/>
  <c r="E4" i="1"/>
  <c r="E8" i="1" s="1"/>
  <c r="C17" i="1"/>
  <c r="C18" i="1"/>
  <c r="C15" i="1"/>
  <c r="C4" i="1"/>
  <c r="C8" i="1" s="1"/>
  <c r="H8" i="1" s="1"/>
  <c r="D4" i="1"/>
  <c r="D8" i="1" s="1"/>
  <c r="F4" i="1"/>
  <c r="F8" i="1" s="1"/>
</calcChain>
</file>

<file path=xl/sharedStrings.xml><?xml version="1.0" encoding="utf-8"?>
<sst xmlns="http://schemas.openxmlformats.org/spreadsheetml/2006/main" count="76" uniqueCount="63">
  <si>
    <t>Обязательства в национальной валюте</t>
  </si>
  <si>
    <t>Обязательства в иностранной валюте, в том числе:</t>
  </si>
  <si>
    <t>в российских рублях</t>
  </si>
  <si>
    <t>в долларах США</t>
  </si>
  <si>
    <t>в евро</t>
  </si>
  <si>
    <t>ВСЕГО</t>
  </si>
  <si>
    <t>Страхование</t>
  </si>
  <si>
    <t>Собственный капитал</t>
  </si>
  <si>
    <t>Государственная гарантия</t>
  </si>
  <si>
    <t>Собственный капитал, тыс. тенге</t>
  </si>
  <si>
    <t>Государственная гарантия, тыс. тенге</t>
  </si>
  <si>
    <t>Страхование, тыс. тенге</t>
  </si>
  <si>
    <t>Исходящие обязательства переданные Обществом на перестрахование, тыс тенге</t>
  </si>
  <si>
    <t>На 1 января 2021 года</t>
  </si>
  <si>
    <t>Исходящее перестрахование</t>
  </si>
  <si>
    <t>евро</t>
  </si>
  <si>
    <t>итог в тенге</t>
  </si>
  <si>
    <t>курс на 31.12.2020</t>
  </si>
  <si>
    <t>Входящие обязательства переданные Обществу на перестрахование, тыс. тенге</t>
  </si>
  <si>
    <t>Входящее перестрахование</t>
  </si>
  <si>
    <t>$</t>
  </si>
  <si>
    <t>тенге</t>
  </si>
  <si>
    <t>доллар</t>
  </si>
  <si>
    <t>рубль</t>
  </si>
  <si>
    <t>ИТОГ</t>
  </si>
  <si>
    <t>Сумма, тыс. тенге</t>
  </si>
  <si>
    <t>Свободный объем емкости</t>
  </si>
  <si>
    <t>Исходящие обязательства переданные Обществом на перестрахование</t>
  </si>
  <si>
    <t>Показатели</t>
  </si>
  <si>
    <t>Обязательства, принятые Обществом во входящее перестрахование</t>
  </si>
  <si>
    <t xml:space="preserve">Страховая (перестраховочная) организация, исламская страховая (перестраховочная) организация АО "Экспортная страховая компания "KazakhExport" </t>
  </si>
  <si>
    <t>Итоговая сумма</t>
  </si>
  <si>
    <t>Наименование АО "Экспортная страховая компания "KazakhExport"</t>
  </si>
  <si>
    <t xml:space="preserve">Телефон 87172-95-56-56  </t>
  </si>
  <si>
    <t>Главный бухгалтер Сарткожинова Ж.К.</t>
  </si>
  <si>
    <t xml:space="preserve">                         фамилия,  имя и отчество (при его наличии) </t>
  </si>
  <si>
    <t>________      _______</t>
  </si>
  <si>
    <t>подпись             дата</t>
  </si>
  <si>
    <t>________</t>
  </si>
  <si>
    <t>подпись</t>
  </si>
  <si>
    <t>Адрес проспект Мәнгілік Ел, здание 55А</t>
  </si>
  <si>
    <t xml:space="preserve">Лист согласования: </t>
  </si>
  <si>
    <t>№</t>
  </si>
  <si>
    <t>Должность</t>
  </si>
  <si>
    <t>Ф.И.О.</t>
  </si>
  <si>
    <t>Подпись</t>
  </si>
  <si>
    <t>Дата</t>
  </si>
  <si>
    <t>Директор 
Департамента перестрахования</t>
  </si>
  <si>
    <t>Молдабаева А.</t>
  </si>
  <si>
    <t>Специалист сектора аутсорсинг</t>
  </si>
  <si>
    <t>Гладышева М.</t>
  </si>
  <si>
    <t>Мукажанов К.</t>
  </si>
  <si>
    <t>Директор
Департамента  страхования</t>
  </si>
  <si>
    <t>(в тысячах тенге)</t>
  </si>
  <si>
    <t>Размер портфеля страховых обязательств</t>
  </si>
  <si>
    <t>Итого</t>
  </si>
  <si>
    <t>Обязательства, принятые по страхованию</t>
  </si>
  <si>
    <t>Обязательства, принятые во входящее перестрахование</t>
  </si>
  <si>
    <t>Исходящие обязательства, переданные в перестрахование*</t>
  </si>
  <si>
    <t>Адрес электронной почты info@kazakhexport.kz</t>
  </si>
  <si>
    <t>* - Исходящие обязательства, переданные в перестрахование страховым организациям с рейтингом на уровне не ниже "A-" рейтиногового агенства Standard &amp; Poor's, или соответствующего уровня агенств  Moody's Investors Service и Fitch Ratings</t>
  </si>
  <si>
    <t>Председатель Правления Калигазин А.Е.</t>
  </si>
  <si>
    <t>по состоянию на "1" июля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</si>
</sst>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5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4" fontId="0" fillId="0" borderId="0" xfId="1" applyFont="1"/>
    <xf numFmtId="0" fontId="0" fillId="0" borderId="0" xfId="0" applyAlignment="1">
      <alignment wrapText="1"/>
    </xf>
    <xf numFmtId="0" fontId="0" fillId="0" borderId="3" xfId="0" applyBorder="1"/>
    <xf numFmtId="164" fontId="0" fillId="0" borderId="3" xfId="1" applyFont="1" applyBorder="1"/>
    <xf numFmtId="43" fontId="0" fillId="0" borderId="3" xfId="0" applyNumberFormat="1" applyBorder="1"/>
    <xf numFmtId="164" fontId="2" fillId="0" borderId="2" xfId="1" applyFont="1" applyBorder="1" applyAlignment="1">
      <alignment vertical="center"/>
    </xf>
    <xf numFmtId="164" fontId="2" fillId="2" borderId="2" xfId="1" applyFont="1" applyFill="1" applyBorder="1" applyAlignment="1">
      <alignment vertical="center"/>
    </xf>
    <xf numFmtId="164" fontId="2" fillId="0" borderId="0" xfId="1" applyFont="1" applyFill="1" applyBorder="1" applyAlignment="1">
      <alignment vertical="center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164" fontId="3" fillId="4" borderId="2" xfId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7" fillId="0" borderId="9" xfId="0" applyFont="1" applyBorder="1" applyAlignment="1">
      <alignment vertical="center" wrapText="1"/>
    </xf>
    <xf numFmtId="0" fontId="0" fillId="0" borderId="0" xfId="0" applyAlignment="1"/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6" fillId="0" borderId="0" xfId="0" applyFont="1" applyBorder="1"/>
    <xf numFmtId="164" fontId="6" fillId="0" borderId="0" xfId="1" applyFont="1"/>
    <xf numFmtId="0" fontId="9" fillId="0" borderId="0" xfId="0" applyFont="1"/>
    <xf numFmtId="0" fontId="9" fillId="0" borderId="0" xfId="0" applyFont="1" applyAlignment="1">
      <alignment horizontal="right"/>
    </xf>
    <xf numFmtId="164" fontId="9" fillId="0" borderId="3" xfId="1" applyFont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164" fontId="9" fillId="0" borderId="0" xfId="1" applyFont="1" applyBorder="1"/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164" fontId="9" fillId="0" borderId="3" xfId="1" applyFont="1" applyFill="1" applyBorder="1"/>
    <xf numFmtId="164" fontId="11" fillId="0" borderId="3" xfId="1" applyFont="1" applyBorder="1" applyAlignment="1">
      <alignment horizontal="right"/>
    </xf>
    <xf numFmtId="0" fontId="11" fillId="0" borderId="0" xfId="0" applyFont="1" applyBorder="1" applyAlignment="1">
      <alignment horizontal="left"/>
    </xf>
    <xf numFmtId="164" fontId="11" fillId="0" borderId="0" xfId="1" applyFont="1" applyBorder="1"/>
    <xf numFmtId="0" fontId="9" fillId="0" borderId="0" xfId="0" applyFont="1" applyAlignment="1">
      <alignment wrapText="1"/>
    </xf>
    <xf numFmtId="0" fontId="6" fillId="0" borderId="0" xfId="0" applyFont="1" applyAlignment="1">
      <alignment wrapText="1"/>
    </xf>
    <xf numFmtId="164" fontId="6" fillId="0" borderId="0" xfId="1" applyFont="1" applyAlignment="1">
      <alignment wrapText="1"/>
    </xf>
    <xf numFmtId="0" fontId="12" fillId="0" borderId="0" xfId="2" applyFont="1" applyFill="1" applyAlignment="1">
      <alignment vertical="top"/>
    </xf>
    <xf numFmtId="164" fontId="6" fillId="0" borderId="0" xfId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4" fontId="11" fillId="5" borderId="3" xfId="1" applyFont="1" applyFill="1" applyBorder="1"/>
    <xf numFmtId="0" fontId="9" fillId="0" borderId="0" xfId="0" applyFont="1" applyAlignment="1">
      <alignment horizontal="left" wrapText="1"/>
    </xf>
    <xf numFmtId="0" fontId="9" fillId="0" borderId="4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8" fillId="0" borderId="0" xfId="0" applyFont="1" applyAlignment="1">
      <alignment horizontal="left" vertical="center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G15" sqref="G15:G18"/>
    </sheetView>
  </sheetViews>
  <sheetFormatPr defaultRowHeight="14.4" x14ac:dyDescent="0.3"/>
  <cols>
    <col min="2" max="2" width="50.5546875" bestFit="1" customWidth="1"/>
    <col min="3" max="3" width="21.44140625" customWidth="1"/>
    <col min="4" max="4" width="25.88671875" customWidth="1"/>
    <col min="5" max="5" width="28.44140625" customWidth="1"/>
    <col min="6" max="6" width="18.33203125" customWidth="1"/>
    <col min="7" max="7" width="27.6640625" customWidth="1"/>
    <col min="8" max="8" width="15.44140625" bestFit="1" customWidth="1"/>
  </cols>
  <sheetData>
    <row r="1" spans="1:8" ht="16.2" thickBot="1" x14ac:dyDescent="0.35">
      <c r="B1" s="3" t="s">
        <v>13</v>
      </c>
    </row>
    <row r="2" spans="1:8" s="5" customFormat="1" ht="63" thickBot="1" x14ac:dyDescent="0.35">
      <c r="C2" s="1" t="s">
        <v>9</v>
      </c>
      <c r="D2" s="1" t="s">
        <v>10</v>
      </c>
      <c r="E2" s="1" t="s">
        <v>12</v>
      </c>
      <c r="F2" s="1" t="s">
        <v>11</v>
      </c>
      <c r="G2" s="1" t="s">
        <v>18</v>
      </c>
      <c r="H2" s="1" t="s">
        <v>24</v>
      </c>
    </row>
    <row r="3" spans="1:8" ht="16.2" thickBot="1" x14ac:dyDescent="0.35">
      <c r="B3" s="2" t="s">
        <v>0</v>
      </c>
      <c r="C3" s="9">
        <v>109606637</v>
      </c>
      <c r="D3" s="9">
        <v>102000000</v>
      </c>
      <c r="E3" s="9">
        <v>0</v>
      </c>
      <c r="F3" s="9">
        <v>128707386.45</v>
      </c>
      <c r="G3" s="9">
        <v>0</v>
      </c>
      <c r="H3" s="9"/>
    </row>
    <row r="4" spans="1:8" ht="16.2" thickBot="1" x14ac:dyDescent="0.35">
      <c r="B4" s="3" t="s">
        <v>1</v>
      </c>
      <c r="C4" s="9">
        <f t="shared" ref="C4:D4" si="0">C5+C6+C7</f>
        <v>0</v>
      </c>
      <c r="D4" s="9">
        <f t="shared" si="0"/>
        <v>0</v>
      </c>
      <c r="E4" s="9">
        <f>E5+E6+E7</f>
        <v>820853.152</v>
      </c>
      <c r="F4" s="9">
        <f>F5+F6+F7</f>
        <v>48111978.189999998</v>
      </c>
      <c r="G4" s="9">
        <f>G5+G6+G7</f>
        <v>2756766.5522077</v>
      </c>
      <c r="H4" s="9"/>
    </row>
    <row r="5" spans="1:8" ht="16.2" thickBot="1" x14ac:dyDescent="0.35">
      <c r="B5" s="3" t="s">
        <v>2</v>
      </c>
      <c r="C5" s="9">
        <v>0</v>
      </c>
      <c r="D5" s="9">
        <v>0</v>
      </c>
      <c r="E5" s="9">
        <v>0</v>
      </c>
      <c r="F5" s="9">
        <v>11845395.57</v>
      </c>
      <c r="G5" s="9">
        <v>2654370</v>
      </c>
      <c r="H5" s="9"/>
    </row>
    <row r="6" spans="1:8" ht="16.2" thickBot="1" x14ac:dyDescent="0.35">
      <c r="B6" s="3" t="s">
        <v>3</v>
      </c>
      <c r="C6" s="9">
        <v>0</v>
      </c>
      <c r="D6" s="9">
        <v>0</v>
      </c>
      <c r="E6" s="9">
        <v>0</v>
      </c>
      <c r="F6" s="9">
        <v>27986611.48</v>
      </c>
      <c r="G6" s="9">
        <v>102396.55220769999</v>
      </c>
      <c r="H6" s="9"/>
    </row>
    <row r="7" spans="1:8" ht="16.2" thickBot="1" x14ac:dyDescent="0.35">
      <c r="B7" s="3" t="s">
        <v>4</v>
      </c>
      <c r="C7" s="9">
        <v>0</v>
      </c>
      <c r="D7" s="9">
        <v>0</v>
      </c>
      <c r="E7" s="9">
        <v>820853.152</v>
      </c>
      <c r="F7" s="9">
        <v>8279971.1399999997</v>
      </c>
      <c r="G7" s="9">
        <v>0</v>
      </c>
      <c r="H7" s="9"/>
    </row>
    <row r="8" spans="1:8" ht="16.2" thickBot="1" x14ac:dyDescent="0.35">
      <c r="B8" s="3" t="s">
        <v>5</v>
      </c>
      <c r="C8" s="9">
        <f>C3+C4</f>
        <v>109606637</v>
      </c>
      <c r="D8" s="9">
        <f>D3+D4</f>
        <v>102000000</v>
      </c>
      <c r="E8" s="9">
        <f>E3+E4</f>
        <v>820853.152</v>
      </c>
      <c r="F8" s="9">
        <f>F3+F4</f>
        <v>176819364.63999999</v>
      </c>
      <c r="G8" s="9">
        <f>G3+G4</f>
        <v>2756766.5522077</v>
      </c>
      <c r="H8" s="10">
        <f>C8+D8+E8-F8-G8</f>
        <v>32851358.959792323</v>
      </c>
    </row>
    <row r="10" spans="1:8" ht="15.6" x14ac:dyDescent="0.3">
      <c r="D10" s="11"/>
    </row>
    <row r="11" spans="1:8" x14ac:dyDescent="0.3">
      <c r="D11" s="4"/>
      <c r="E11" s="4"/>
    </row>
    <row r="14" spans="1:8" x14ac:dyDescent="0.3">
      <c r="A14" s="6"/>
      <c r="B14" s="6" t="s">
        <v>14</v>
      </c>
      <c r="C14" s="6" t="s">
        <v>16</v>
      </c>
      <c r="E14" s="6"/>
      <c r="F14" s="6" t="s">
        <v>19</v>
      </c>
      <c r="G14" s="6" t="s">
        <v>16</v>
      </c>
    </row>
    <row r="15" spans="1:8" x14ac:dyDescent="0.3">
      <c r="A15" s="6" t="s">
        <v>15</v>
      </c>
      <c r="B15" s="7">
        <v>113600</v>
      </c>
      <c r="C15" s="8">
        <f>B15*$B$21</f>
        <v>58632368</v>
      </c>
      <c r="E15" s="12" t="s">
        <v>20</v>
      </c>
      <c r="F15" s="7">
        <v>24041.97</v>
      </c>
      <c r="G15" s="8">
        <f>F15*$B$22</f>
        <v>10114697.1987</v>
      </c>
    </row>
    <row r="16" spans="1:8" x14ac:dyDescent="0.3">
      <c r="A16" s="6" t="s">
        <v>15</v>
      </c>
      <c r="B16" s="7">
        <v>908800</v>
      </c>
      <c r="C16" s="8">
        <f>B16*$B$21</f>
        <v>469058944</v>
      </c>
      <c r="E16" s="12" t="s">
        <v>20</v>
      </c>
      <c r="F16" s="7">
        <v>159379.29999999999</v>
      </c>
      <c r="G16" s="8">
        <f t="shared" ref="G16:G17" si="1">F16*$B$22</f>
        <v>67052465.302999988</v>
      </c>
    </row>
    <row r="17" spans="1:7" x14ac:dyDescent="0.3">
      <c r="A17" s="6" t="s">
        <v>15</v>
      </c>
      <c r="B17" s="7">
        <v>340800</v>
      </c>
      <c r="C17" s="8">
        <f t="shared" ref="C17:C18" si="2">B17*$B$21</f>
        <v>175897104</v>
      </c>
      <c r="E17" s="12" t="s">
        <v>20</v>
      </c>
      <c r="F17" s="7">
        <v>59968.6</v>
      </c>
      <c r="G17" s="8">
        <f t="shared" si="1"/>
        <v>25229389.705999997</v>
      </c>
    </row>
    <row r="18" spans="1:7" x14ac:dyDescent="0.3">
      <c r="A18" s="6" t="s">
        <v>15</v>
      </c>
      <c r="B18" s="7">
        <v>227200</v>
      </c>
      <c r="C18" s="8">
        <f t="shared" si="2"/>
        <v>117264736</v>
      </c>
      <c r="E18" s="13" t="s">
        <v>21</v>
      </c>
      <c r="F18" s="7">
        <v>469800000</v>
      </c>
      <c r="G18" s="8">
        <f>F18*B23</f>
        <v>2654370000</v>
      </c>
    </row>
    <row r="20" spans="1:7" x14ac:dyDescent="0.3">
      <c r="A20" t="s">
        <v>17</v>
      </c>
    </row>
    <row r="21" spans="1:7" x14ac:dyDescent="0.3">
      <c r="A21" t="s">
        <v>15</v>
      </c>
      <c r="B21">
        <v>516.13</v>
      </c>
    </row>
    <row r="22" spans="1:7" x14ac:dyDescent="0.3">
      <c r="A22" t="s">
        <v>22</v>
      </c>
      <c r="B22">
        <v>420.71</v>
      </c>
    </row>
    <row r="23" spans="1:7" x14ac:dyDescent="0.3">
      <c r="A23" t="s">
        <v>23</v>
      </c>
      <c r="B23">
        <v>5.65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9"/>
  <sheetViews>
    <sheetView workbookViewId="0">
      <selection activeCell="C8" sqref="C8"/>
    </sheetView>
  </sheetViews>
  <sheetFormatPr defaultRowHeight="14.4" x14ac:dyDescent="0.3"/>
  <cols>
    <col min="2" max="2" width="80" bestFit="1" customWidth="1"/>
    <col min="3" max="3" width="23.44140625" bestFit="1" customWidth="1"/>
  </cols>
  <sheetData>
    <row r="1" spans="2:3" ht="15" thickBot="1" x14ac:dyDescent="0.35"/>
    <row r="2" spans="2:3" ht="16.2" thickBot="1" x14ac:dyDescent="0.35">
      <c r="C2" s="14" t="s">
        <v>13</v>
      </c>
    </row>
    <row r="3" spans="2:3" ht="16.2" thickBot="1" x14ac:dyDescent="0.35">
      <c r="B3" s="14" t="s">
        <v>28</v>
      </c>
      <c r="C3" s="14" t="s">
        <v>25</v>
      </c>
    </row>
    <row r="4" spans="2:3" ht="16.2" thickBot="1" x14ac:dyDescent="0.35">
      <c r="B4" s="2" t="s">
        <v>7</v>
      </c>
      <c r="C4" s="9">
        <v>109606637</v>
      </c>
    </row>
    <row r="5" spans="2:3" ht="16.2" thickBot="1" x14ac:dyDescent="0.35">
      <c r="B5" s="2" t="s">
        <v>8</v>
      </c>
      <c r="C5" s="9">
        <v>102000000</v>
      </c>
    </row>
    <row r="6" spans="2:3" ht="16.2" thickBot="1" x14ac:dyDescent="0.35">
      <c r="B6" s="2" t="s">
        <v>27</v>
      </c>
      <c r="C6" s="9">
        <v>6446542.8159999996</v>
      </c>
    </row>
    <row r="7" spans="2:3" ht="16.2" thickBot="1" x14ac:dyDescent="0.35">
      <c r="B7" s="2" t="s">
        <v>6</v>
      </c>
      <c r="C7" s="9">
        <v>176780361.18979719</v>
      </c>
    </row>
    <row r="8" spans="2:3" ht="16.2" thickBot="1" x14ac:dyDescent="0.35">
      <c r="B8" s="2" t="s">
        <v>29</v>
      </c>
      <c r="C8" s="9">
        <v>2742721.2301817001</v>
      </c>
    </row>
    <row r="9" spans="2:3" ht="16.2" thickBot="1" x14ac:dyDescent="0.35">
      <c r="B9" s="15" t="s">
        <v>26</v>
      </c>
      <c r="C9" s="16">
        <f>C4+C5+C6-C7-C8</f>
        <v>38530097.39602109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K30"/>
  <sheetViews>
    <sheetView tabSelected="1" view="pageBreakPreview" topLeftCell="A4" zoomScale="70" zoomScaleNormal="60" zoomScaleSheetLayoutView="70" workbookViewId="0">
      <selection activeCell="D14" sqref="D14"/>
    </sheetView>
  </sheetViews>
  <sheetFormatPr defaultColWidth="8.88671875" defaultRowHeight="13.8" x14ac:dyDescent="0.25"/>
  <cols>
    <col min="1" max="1" width="8.88671875" style="17"/>
    <col min="2" max="2" width="64.6640625" style="17" bestFit="1" customWidth="1"/>
    <col min="3" max="3" width="13" style="17" customWidth="1"/>
    <col min="4" max="4" width="39.33203125" style="17" customWidth="1"/>
    <col min="5" max="5" width="28" style="17" customWidth="1"/>
    <col min="6" max="6" width="25" style="30" customWidth="1"/>
    <col min="7" max="7" width="22" style="17" bestFit="1" customWidth="1"/>
    <col min="8" max="8" width="20.5546875" style="17" customWidth="1"/>
    <col min="9" max="9" width="21.88671875" style="17" bestFit="1" customWidth="1"/>
    <col min="10" max="10" width="22" style="17" bestFit="1" customWidth="1"/>
    <col min="11" max="11" width="19.6640625" style="17" bestFit="1" customWidth="1"/>
    <col min="12" max="12" width="12.5546875" style="17" bestFit="1" customWidth="1"/>
    <col min="13" max="16384" width="8.88671875" style="17"/>
  </cols>
  <sheetData>
    <row r="4" spans="2:11" ht="44.25" customHeight="1" x14ac:dyDescent="0.4">
      <c r="B4" s="56" t="s">
        <v>54</v>
      </c>
      <c r="C4" s="56"/>
      <c r="D4" s="56"/>
    </row>
    <row r="5" spans="2:11" ht="44.25" customHeight="1" x14ac:dyDescent="0.4">
      <c r="B5" s="57" t="s">
        <v>30</v>
      </c>
      <c r="C5" s="57"/>
      <c r="D5" s="57"/>
    </row>
    <row r="6" spans="2:11" ht="44.25" customHeight="1" x14ac:dyDescent="0.4">
      <c r="B6" s="56" t="s">
        <v>62</v>
      </c>
      <c r="C6" s="56"/>
      <c r="D6" s="56"/>
    </row>
    <row r="7" spans="2:11" x14ac:dyDescent="0.25">
      <c r="B7" s="18"/>
      <c r="C7" s="18"/>
      <c r="D7" s="18"/>
    </row>
    <row r="8" spans="2:11" ht="18" x14ac:dyDescent="0.35">
      <c r="B8" s="31"/>
      <c r="C8" s="31"/>
      <c r="D8" s="32" t="s">
        <v>53</v>
      </c>
    </row>
    <row r="9" spans="2:11" ht="18" x14ac:dyDescent="0.25">
      <c r="B9" s="54" t="s">
        <v>28</v>
      </c>
      <c r="C9" s="55"/>
      <c r="D9" s="33" t="s">
        <v>31</v>
      </c>
    </row>
    <row r="10" spans="2:11" ht="18" x14ac:dyDescent="0.35">
      <c r="B10" s="50" t="s">
        <v>7</v>
      </c>
      <c r="C10" s="51"/>
      <c r="D10" s="38">
        <v>114517222</v>
      </c>
    </row>
    <row r="11" spans="2:11" ht="18" x14ac:dyDescent="0.35">
      <c r="B11" s="50" t="s">
        <v>8</v>
      </c>
      <c r="C11" s="51"/>
      <c r="D11" s="38">
        <v>202200000</v>
      </c>
    </row>
    <row r="12" spans="2:11" ht="17.399999999999999" x14ac:dyDescent="0.3">
      <c r="B12" s="52" t="s">
        <v>55</v>
      </c>
      <c r="C12" s="53"/>
      <c r="D12" s="48">
        <f>D10+D11</f>
        <v>316717222</v>
      </c>
    </row>
    <row r="13" spans="2:11" s="29" customFormat="1" ht="18" x14ac:dyDescent="0.35">
      <c r="B13" s="34"/>
      <c r="C13" s="34"/>
      <c r="D13" s="35"/>
      <c r="F13" s="46"/>
      <c r="G13" s="47"/>
      <c r="H13" s="47"/>
      <c r="I13" s="47"/>
      <c r="J13" s="47"/>
      <c r="K13" s="47"/>
    </row>
    <row r="14" spans="2:11" ht="18" x14ac:dyDescent="0.35">
      <c r="B14" s="36" t="s">
        <v>56</v>
      </c>
      <c r="C14" s="37"/>
      <c r="D14" s="38">
        <v>277627692.13319302</v>
      </c>
      <c r="G14" s="30"/>
      <c r="I14" s="30"/>
      <c r="J14" s="30"/>
      <c r="K14" s="30"/>
    </row>
    <row r="15" spans="2:11" ht="18" x14ac:dyDescent="0.35">
      <c r="B15" s="50" t="s">
        <v>57</v>
      </c>
      <c r="C15" s="51"/>
      <c r="D15" s="38">
        <v>4584567.0274061998</v>
      </c>
      <c r="G15" s="30"/>
      <c r="I15" s="30"/>
      <c r="J15" s="30"/>
      <c r="K15" s="30"/>
    </row>
    <row r="16" spans="2:11" ht="18" x14ac:dyDescent="0.35">
      <c r="B16" s="50" t="s">
        <v>58</v>
      </c>
      <c r="C16" s="51"/>
      <c r="D16" s="38">
        <v>-32883871.2369234</v>
      </c>
      <c r="G16" s="30"/>
      <c r="I16" s="30"/>
      <c r="J16" s="30"/>
      <c r="K16" s="30"/>
    </row>
    <row r="17" spans="2:11" ht="17.399999999999999" x14ac:dyDescent="0.3">
      <c r="B17" s="52" t="s">
        <v>55</v>
      </c>
      <c r="C17" s="53"/>
      <c r="D17" s="39">
        <f>SUM(D14:D16)</f>
        <v>249328387.92367584</v>
      </c>
      <c r="G17" s="30"/>
      <c r="I17" s="30"/>
      <c r="J17" s="30"/>
      <c r="K17" s="30"/>
    </row>
    <row r="18" spans="2:11" ht="17.399999999999999" x14ac:dyDescent="0.3">
      <c r="B18" s="40"/>
      <c r="C18" s="40"/>
      <c r="D18" s="41"/>
    </row>
    <row r="19" spans="2:11" ht="26.25" customHeight="1" x14ac:dyDescent="0.25">
      <c r="B19" s="49" t="s">
        <v>60</v>
      </c>
      <c r="C19" s="49"/>
      <c r="D19" s="49"/>
    </row>
    <row r="20" spans="2:11" ht="26.25" customHeight="1" x14ac:dyDescent="0.25">
      <c r="B20" s="49"/>
      <c r="C20" s="49"/>
      <c r="D20" s="49"/>
    </row>
    <row r="21" spans="2:11" ht="18" x14ac:dyDescent="0.35">
      <c r="B21" s="31"/>
      <c r="C21" s="31"/>
      <c r="D21" s="31"/>
    </row>
    <row r="22" spans="2:11" s="43" customFormat="1" ht="36" x14ac:dyDescent="0.35">
      <c r="B22" s="42" t="s">
        <v>32</v>
      </c>
      <c r="C22" s="42"/>
      <c r="D22" s="42" t="s">
        <v>40</v>
      </c>
      <c r="F22" s="44"/>
    </row>
    <row r="23" spans="2:11" ht="18" x14ac:dyDescent="0.35">
      <c r="B23" s="31" t="s">
        <v>33</v>
      </c>
      <c r="C23" s="31"/>
      <c r="D23" s="31"/>
    </row>
    <row r="24" spans="2:11" ht="18" x14ac:dyDescent="0.35">
      <c r="B24" s="31" t="s">
        <v>59</v>
      </c>
      <c r="C24" s="31"/>
      <c r="D24" s="31"/>
    </row>
    <row r="25" spans="2:11" ht="18" x14ac:dyDescent="0.35">
      <c r="B25" s="31"/>
      <c r="C25" s="31"/>
      <c r="D25" s="31"/>
    </row>
    <row r="26" spans="2:11" ht="18" x14ac:dyDescent="0.35">
      <c r="B26" s="31" t="s">
        <v>34</v>
      </c>
      <c r="C26" s="31"/>
      <c r="D26" s="31" t="s">
        <v>36</v>
      </c>
    </row>
    <row r="27" spans="2:11" ht="18" x14ac:dyDescent="0.35">
      <c r="B27" s="31" t="s">
        <v>35</v>
      </c>
      <c r="C27" s="31"/>
      <c r="D27" s="45" t="s">
        <v>37</v>
      </c>
    </row>
    <row r="28" spans="2:11" ht="18" x14ac:dyDescent="0.35">
      <c r="B28" s="31"/>
      <c r="C28" s="31"/>
      <c r="D28" s="45"/>
    </row>
    <row r="29" spans="2:11" ht="18" x14ac:dyDescent="0.35">
      <c r="B29" s="31" t="s">
        <v>61</v>
      </c>
      <c r="C29" s="31"/>
      <c r="D29" s="45" t="s">
        <v>38</v>
      </c>
    </row>
    <row r="30" spans="2:11" ht="18" x14ac:dyDescent="0.35">
      <c r="B30" s="31" t="s">
        <v>35</v>
      </c>
      <c r="C30" s="31"/>
      <c r="D30" s="45" t="s">
        <v>39</v>
      </c>
    </row>
  </sheetData>
  <mergeCells count="11">
    <mergeCell ref="B19:D20"/>
    <mergeCell ref="B15:C15"/>
    <mergeCell ref="B17:C17"/>
    <mergeCell ref="B9:C9"/>
    <mergeCell ref="B4:D4"/>
    <mergeCell ref="B5:D5"/>
    <mergeCell ref="B6:D6"/>
    <mergeCell ref="B10:C10"/>
    <mergeCell ref="B11:C11"/>
    <mergeCell ref="B16:C16"/>
    <mergeCell ref="B12:C12"/>
  </mergeCells>
  <pageMargins left="0.7" right="0.7" top="0.75" bottom="0.75" header="0.3" footer="0.3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7"/>
  <sheetViews>
    <sheetView workbookViewId="0">
      <selection activeCell="D13" sqref="D13"/>
    </sheetView>
  </sheetViews>
  <sheetFormatPr defaultRowHeight="14.4" x14ac:dyDescent="0.3"/>
  <cols>
    <col min="2" max="2" width="3.33203125" bestFit="1" customWidth="1"/>
    <col min="3" max="3" width="79.88671875" bestFit="1" customWidth="1"/>
    <col min="4" max="4" width="16.33203125" bestFit="1" customWidth="1"/>
    <col min="5" max="5" width="13.88671875" customWidth="1"/>
    <col min="6" max="6" width="14.33203125" customWidth="1"/>
  </cols>
  <sheetData>
    <row r="2" spans="2:6" ht="15.6" x14ac:dyDescent="0.3">
      <c r="B2" s="58" t="s">
        <v>41</v>
      </c>
      <c r="C2" s="58"/>
      <c r="D2" s="21"/>
      <c r="E2" s="21"/>
      <c r="F2" s="21"/>
    </row>
    <row r="3" spans="2:6" ht="16.2" thickBot="1" x14ac:dyDescent="0.35">
      <c r="B3" s="19"/>
      <c r="C3" s="21"/>
      <c r="D3" s="21"/>
      <c r="E3" s="21"/>
      <c r="F3" s="21"/>
    </row>
    <row r="4" spans="2:6" ht="16.2" thickBot="1" x14ac:dyDescent="0.35">
      <c r="B4" s="22" t="s">
        <v>42</v>
      </c>
      <c r="C4" s="23" t="s">
        <v>43</v>
      </c>
      <c r="D4" s="23" t="s">
        <v>44</v>
      </c>
      <c r="E4" s="23" t="s">
        <v>45</v>
      </c>
      <c r="F4" s="23" t="s">
        <v>46</v>
      </c>
    </row>
    <row r="5" spans="2:6" ht="31.8" thickBot="1" x14ac:dyDescent="0.35">
      <c r="B5" s="27">
        <v>1</v>
      </c>
      <c r="C5" s="28" t="s">
        <v>52</v>
      </c>
      <c r="D5" s="26" t="s">
        <v>51</v>
      </c>
      <c r="E5" s="26"/>
      <c r="F5" s="26"/>
    </row>
    <row r="6" spans="2:6" ht="31.8" thickBot="1" x14ac:dyDescent="0.35">
      <c r="B6" s="25">
        <v>2</v>
      </c>
      <c r="C6" s="20" t="s">
        <v>47</v>
      </c>
      <c r="D6" s="26" t="s">
        <v>48</v>
      </c>
      <c r="E6" s="26"/>
      <c r="F6" s="26"/>
    </row>
    <row r="7" spans="2:6" ht="16.2" thickBot="1" x14ac:dyDescent="0.35">
      <c r="B7" s="25">
        <v>3</v>
      </c>
      <c r="C7" s="24" t="s">
        <v>49</v>
      </c>
      <c r="D7" s="26" t="s">
        <v>50</v>
      </c>
      <c r="E7" s="26"/>
      <c r="F7" s="26"/>
    </row>
  </sheetData>
  <mergeCells count="1">
    <mergeCell ref="B2:C2"/>
  </mergeCell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Лист2</vt:lpstr>
      <vt:lpstr>Лицевая часть</vt:lpstr>
      <vt:lpstr>лист согласования</vt:lpstr>
      <vt:lpstr>'Лицевая часть'!Область_печати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2022-07-12T03:23:31Z</dcterms:modified>
</cp:coreProperties>
</file>